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8" r:id="rId1"/>
  </sheets>
  <definedNames>
    <definedName name="_xlnm.Print_Area" localSheetId="0">Лист1!$A$1:$G$80</definedName>
  </definedNames>
  <calcPr calcId="124519"/>
</workbook>
</file>

<file path=xl/calcChain.xml><?xml version="1.0" encoding="utf-8"?>
<calcChain xmlns="http://schemas.openxmlformats.org/spreadsheetml/2006/main">
  <c r="G44" i="8"/>
  <c r="F44"/>
  <c r="G20"/>
  <c r="F20"/>
  <c r="G15"/>
  <c r="F15"/>
  <c r="G78"/>
  <c r="G77"/>
  <c r="F78"/>
  <c r="F77"/>
  <c r="G50" l="1"/>
  <c r="F50"/>
  <c r="G73"/>
  <c r="F73"/>
  <c r="G71"/>
  <c r="F71"/>
  <c r="G68"/>
  <c r="F68"/>
  <c r="G60"/>
  <c r="F60"/>
  <c r="G56"/>
  <c r="F56"/>
  <c r="G41"/>
  <c r="F41"/>
  <c r="G39"/>
  <c r="F39"/>
  <c r="G34"/>
  <c r="F34"/>
  <c r="G27"/>
  <c r="F27"/>
  <c r="G13"/>
  <c r="F13"/>
  <c r="G7"/>
  <c r="G6" s="1"/>
  <c r="F7"/>
  <c r="F6" s="1"/>
  <c r="G48" l="1"/>
  <c r="F12"/>
  <c r="G12"/>
  <c r="F48"/>
  <c r="G76" l="1"/>
  <c r="F76"/>
</calcChain>
</file>

<file path=xl/sharedStrings.xml><?xml version="1.0" encoding="utf-8"?>
<sst xmlns="http://schemas.openxmlformats.org/spreadsheetml/2006/main" count="153" uniqueCount="105">
  <si>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</si>
  <si>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</si>
  <si>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</si>
  <si>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</si>
  <si>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</si>
  <si>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</si>
  <si>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</si>
  <si>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</si>
  <si>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</si>
  <si>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</si>
  <si>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</si>
  <si>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</si>
  <si>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</si>
  <si>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</si>
  <si>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</si>
  <si>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</si>
  <si>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</si>
  <si>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</si>
  <si>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</si>
  <si>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</si>
  <si>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</si>
  <si>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</si>
  <si>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</si>
  <si>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</si>
  <si>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</si>
  <si>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</si>
  <si>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</si>
  <si>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</si>
  <si>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</si>
  <si>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</si>
  <si>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</si>
  <si>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</si>
  <si>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</si>
  <si>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</si>
  <si>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</si>
  <si>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</si>
  <si>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</si>
  <si>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</si>
  <si>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</si>
  <si>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</si>
  <si>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</si>
  <si>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</si>
  <si>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</si>
  <si>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</si>
  <si>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</si>
  <si>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</si>
  <si>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</si>
  <si>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</si>
  <si>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</si>
  <si>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16 9 01 90410</t>
  </si>
  <si>
    <t>0409</t>
  </si>
  <si>
    <t>19 3 00 00000</t>
  </si>
  <si>
    <t>0503</t>
  </si>
  <si>
    <t>19 4 01 90600</t>
  </si>
  <si>
    <t>19 5 01 91220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</si>
  <si>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</si>
  <si>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</si>
  <si>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</si>
  <si>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</si>
  <si>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>16 5 01 91430</t>
  </si>
  <si>
    <t>0502</t>
  </si>
  <si>
    <t>99 1 01 92070</t>
  </si>
  <si>
    <t>1101</t>
  </si>
  <si>
    <t>11 1 00 00000</t>
  </si>
  <si>
    <t>19 2 00 00000</t>
  </si>
  <si>
    <t>05 0 00 00000</t>
  </si>
  <si>
    <t>05 1 01 90390</t>
  </si>
  <si>
    <t>16 7 00 00000</t>
  </si>
  <si>
    <t>19 4 01 90530</t>
  </si>
  <si>
    <t>24 0 00 00000</t>
  </si>
  <si>
    <t>3.5. Подпрограмма «Повышение энергетической эффективности и сокращение энергетических издержек в учреждениях поселения»</t>
  </si>
  <si>
    <t>24 2 01 81290</t>
  </si>
  <si>
    <t>ОБ</t>
  </si>
  <si>
    <t>19 8 01 90500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</si>
  <si>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</si>
  <si>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</si>
  <si>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</si>
  <si>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</si>
  <si>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</si>
  <si>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</si>
  <si>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</si>
  <si>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</si>
  <si>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</si>
  <si>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</si>
  <si>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16 9 00 00000</t>
  </si>
  <si>
    <t>16 9 01 S8790</t>
  </si>
  <si>
    <t>16 1 00 00000</t>
  </si>
  <si>
    <t xml:space="preserve">3.8.Подпрограмма «Реконструкция, ремонт сетей и объектов водоснабжения»                                      </t>
  </si>
  <si>
    <t>(тыс.рублей)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</si>
  <si>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</si>
  <si>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2.3.Подпрограмма «Обеспечение реализации Муниципальной Программы»</t>
  </si>
  <si>
    <t>3.2.Подпрограмма «Развитие сети уличного освещения»</t>
  </si>
  <si>
    <t xml:space="preserve">3.6. Подпрограмма «Озеленение территории поселения»  </t>
  </si>
  <si>
    <r>
      <t xml:space="preserve">5.2.Подпрограмма «Капитальный ремонт и ремонт автомобильных дорог общего пользования местного значения на территории  Бодеевского сельского поселения»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</si>
  <si>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19 4 01 S8530</t>
  </si>
  <si>
    <t>19 4 00 00000</t>
  </si>
  <si>
    <t>19 3 01 88050</t>
  </si>
  <si>
    <t>19 8 02 98500</t>
  </si>
  <si>
    <t>19 8 00 00000</t>
  </si>
  <si>
    <t>19 2 01 70100</t>
  </si>
  <si>
    <r>
      <t xml:space="preserve">Отчет по муниципальным программам  </t>
    </r>
    <r>
      <rPr>
        <b/>
        <sz val="14"/>
        <rFont val="Times New Roman"/>
        <family val="1"/>
        <charset val="204"/>
      </rPr>
      <t>Бодеевского</t>
    </r>
  </si>
  <si>
    <t xml:space="preserve">  сельского поселения  за 1 кв. 2024 года</t>
  </si>
  <si>
    <t>План</t>
  </si>
  <si>
    <t>Факт</t>
  </si>
  <si>
    <t>Глава Бодеевского сельского поселения:                                       С.Н.Гуньков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</si>
</sst>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/>
    <xf numFmtId="0" fontId="0" fillId="2" borderId="0" xfId="0" applyFill="1" applyAlignment="1"/>
    <xf numFmtId="0" fontId="0" fillId="2" borderId="0" xfId="0" applyFont="1" applyFill="1"/>
    <xf numFmtId="0" fontId="3" fillId="2" borderId="0" xfId="0" applyFont="1" applyFill="1"/>
    <xf numFmtId="0" fontId="3" fillId="2" borderId="0" xfId="0" applyFont="1" applyFill="1" applyAlignment="1"/>
    <xf numFmtId="49" fontId="5" fillId="2" borderId="5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9" fillId="2" borderId="5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49" fontId="8" fillId="2" borderId="5" xfId="0" applyNumberFormat="1" applyFont="1" applyFill="1" applyBorder="1" applyAlignment="1">
      <alignment horizontal="center" wrapText="1"/>
    </xf>
    <xf numFmtId="3" fontId="9" fillId="2" borderId="5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right" wrapText="1"/>
    </xf>
    <xf numFmtId="49" fontId="10" fillId="2" borderId="3" xfId="0" applyNumberFormat="1" applyFont="1" applyFill="1" applyBorder="1" applyAlignment="1">
      <alignment horizontal="right" wrapText="1"/>
    </xf>
    <xf numFmtId="49" fontId="10" fillId="0" borderId="1" xfId="0" applyNumberFormat="1" applyFont="1" applyBorder="1" applyAlignment="1">
      <alignment horizontal="right"/>
    </xf>
    <xf numFmtId="49" fontId="11" fillId="2" borderId="2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3" fillId="2" borderId="0" xfId="0" applyNumberFormat="1" applyFont="1" applyFill="1"/>
    <xf numFmtId="14" fontId="0" fillId="0" borderId="0" xfId="0" applyNumberFormat="1"/>
    <xf numFmtId="0" fontId="6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justify"/>
    </xf>
    <xf numFmtId="0" fontId="5" fillId="0" borderId="0" xfId="0" applyFont="1" applyBorder="1" applyAlignment="1">
      <alignment wrapText="1"/>
    </xf>
    <xf numFmtId="49" fontId="5" fillId="2" borderId="0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164" fontId="7" fillId="2" borderId="0" xfId="0" applyNumberFormat="1" applyFont="1" applyFill="1" applyBorder="1" applyAlignment="1">
      <alignment horizontal="right"/>
    </xf>
    <xf numFmtId="0" fontId="10" fillId="2" borderId="0" xfId="0" applyFont="1" applyFill="1" applyAlignment="1"/>
    <xf numFmtId="164" fontId="10" fillId="0" borderId="0" xfId="0" applyNumberFormat="1" applyFont="1" applyAlignment="1"/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2" borderId="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tabSelected="1" workbookViewId="0">
      <selection activeCell="A80" sqref="A80"/>
    </sheetView>
  </sheetViews>
  <sheetFormatPr defaultRowHeight="15.05"/>
  <cols>
    <col min="1" max="1" width="96.88671875" style="1" customWidth="1"/>
    <col min="2" max="2" width="6.5546875" style="83" customWidth="1"/>
    <col min="3" max="3" width="7.6640625" style="9" customWidth="1"/>
    <col min="4" max="4" width="17.21875" style="4" customWidth="1"/>
    <col min="5" max="5" width="7.33203125" style="3" customWidth="1"/>
    <col min="6" max="6" width="12.109375" style="4" customWidth="1"/>
    <col min="7" max="7" width="12.109375" style="1" customWidth="1"/>
  </cols>
  <sheetData>
    <row r="1" spans="1:7">
      <c r="A1" s="84" t="s">
        <v>100</v>
      </c>
      <c r="B1" s="84"/>
      <c r="C1" s="84"/>
      <c r="D1" s="84"/>
      <c r="E1" s="84"/>
      <c r="F1" s="84"/>
    </row>
    <row r="2" spans="1:7">
      <c r="A2" s="84"/>
      <c r="B2" s="84"/>
      <c r="C2" s="84"/>
      <c r="D2" s="84"/>
      <c r="E2" s="84"/>
      <c r="F2" s="84"/>
    </row>
    <row r="3" spans="1:7" ht="17.55">
      <c r="A3" s="85" t="s">
        <v>101</v>
      </c>
      <c r="B3" s="85"/>
      <c r="C3" s="85"/>
      <c r="D3" s="85"/>
      <c r="E3" s="85"/>
      <c r="F3" s="85"/>
      <c r="G3" s="41"/>
    </row>
    <row r="4" spans="1:7" ht="17.55">
      <c r="A4" s="37"/>
      <c r="B4" s="64"/>
      <c r="C4" s="7"/>
      <c r="D4" s="8"/>
      <c r="E4" s="7"/>
      <c r="F4" s="38"/>
      <c r="G4" s="39" t="s">
        <v>88</v>
      </c>
    </row>
    <row r="5" spans="1:7" ht="15.65">
      <c r="A5" s="22" t="s">
        <v>0</v>
      </c>
      <c r="B5" s="65"/>
      <c r="C5" s="23" t="s">
        <v>28</v>
      </c>
      <c r="D5" s="11" t="s">
        <v>10</v>
      </c>
      <c r="E5" s="23" t="s">
        <v>29</v>
      </c>
      <c r="F5" s="11" t="s">
        <v>102</v>
      </c>
      <c r="G5" s="11" t="s">
        <v>103</v>
      </c>
    </row>
    <row r="6" spans="1:7" ht="15.65">
      <c r="A6" s="12" t="s">
        <v>1</v>
      </c>
      <c r="B6" s="66"/>
      <c r="C6" s="13"/>
      <c r="D6" s="14" t="s">
        <v>24</v>
      </c>
      <c r="E6" s="15"/>
      <c r="F6" s="51">
        <f>F7</f>
        <v>2335.3000000000002</v>
      </c>
      <c r="G6" s="51">
        <f>G7</f>
        <v>429</v>
      </c>
    </row>
    <row r="7" spans="1:7" ht="15.65">
      <c r="A7" s="86" t="s">
        <v>2</v>
      </c>
      <c r="B7" s="34"/>
      <c r="C7" s="87"/>
      <c r="D7" s="89" t="s">
        <v>63</v>
      </c>
      <c r="E7" s="91"/>
      <c r="F7" s="93">
        <f>F9+F10+F11</f>
        <v>2335.3000000000002</v>
      </c>
      <c r="G7" s="93">
        <f>G9+G10+G11</f>
        <v>429</v>
      </c>
    </row>
    <row r="8" spans="1:7" ht="15.65">
      <c r="A8" s="86"/>
      <c r="B8" s="67"/>
      <c r="C8" s="88"/>
      <c r="D8" s="90"/>
      <c r="E8" s="92"/>
      <c r="F8" s="93"/>
      <c r="G8" s="93"/>
    </row>
    <row r="9" spans="1:7" ht="15.65">
      <c r="A9" s="42"/>
      <c r="B9" s="68"/>
      <c r="C9" s="13" t="s">
        <v>30</v>
      </c>
      <c r="D9" s="11" t="s">
        <v>11</v>
      </c>
      <c r="E9" s="16">
        <v>100</v>
      </c>
      <c r="F9" s="26">
        <v>1808.8</v>
      </c>
      <c r="G9" s="26">
        <v>327.5</v>
      </c>
    </row>
    <row r="10" spans="1:7" ht="15.65">
      <c r="A10" s="36"/>
      <c r="B10" s="68"/>
      <c r="C10" s="13" t="s">
        <v>30</v>
      </c>
      <c r="D10" s="11" t="s">
        <v>11</v>
      </c>
      <c r="E10" s="16">
        <v>200</v>
      </c>
      <c r="F10" s="26">
        <v>503.5</v>
      </c>
      <c r="G10" s="26">
        <v>101.5</v>
      </c>
    </row>
    <row r="11" spans="1:7" ht="15.65">
      <c r="A11" s="45"/>
      <c r="B11" s="34"/>
      <c r="C11" s="13" t="s">
        <v>30</v>
      </c>
      <c r="D11" s="11" t="s">
        <v>11</v>
      </c>
      <c r="E11" s="16">
        <v>800</v>
      </c>
      <c r="F11" s="26">
        <v>23</v>
      </c>
      <c r="G11" s="26"/>
    </row>
    <row r="12" spans="1:7" ht="15.65">
      <c r="A12" s="50" t="s">
        <v>3</v>
      </c>
      <c r="B12" s="69"/>
      <c r="C12" s="13"/>
      <c r="D12" s="14" t="s">
        <v>12</v>
      </c>
      <c r="E12" s="15"/>
      <c r="F12" s="51">
        <f>F13+F15+F20+F27+F34+F38+F39+F41+F44</f>
        <v>6586</v>
      </c>
      <c r="G12" s="51">
        <f>G13+G15+G20+G27+G34+G38+G39+G41+G44</f>
        <v>1197.3</v>
      </c>
    </row>
    <row r="13" spans="1:7" ht="15.65">
      <c r="A13" s="49" t="s">
        <v>25</v>
      </c>
      <c r="B13" s="70"/>
      <c r="C13" s="13"/>
      <c r="D13" s="11" t="s">
        <v>86</v>
      </c>
      <c r="E13" s="16"/>
      <c r="F13" s="44">
        <f>F14</f>
        <v>974.6</v>
      </c>
      <c r="G13" s="44">
        <f>G14</f>
        <v>240</v>
      </c>
    </row>
    <row r="14" spans="1:7" ht="15.65">
      <c r="A14" s="35"/>
      <c r="B14" s="24"/>
      <c r="C14" s="13" t="s">
        <v>31</v>
      </c>
      <c r="D14" s="11" t="s">
        <v>13</v>
      </c>
      <c r="E14" s="16">
        <v>100</v>
      </c>
      <c r="F14" s="26">
        <v>974.6</v>
      </c>
      <c r="G14" s="26">
        <v>240</v>
      </c>
    </row>
    <row r="15" spans="1:7" ht="15.65">
      <c r="A15" s="94" t="s">
        <v>4</v>
      </c>
      <c r="B15" s="34"/>
      <c r="C15" s="96"/>
      <c r="D15" s="89" t="s">
        <v>34</v>
      </c>
      <c r="E15" s="91"/>
      <c r="F15" s="93">
        <f>F17+F18+F19</f>
        <v>1388.9</v>
      </c>
      <c r="G15" s="93">
        <f>G17+G18+G19</f>
        <v>236.20000000000002</v>
      </c>
    </row>
    <row r="16" spans="1:7" ht="15.65">
      <c r="A16" s="95"/>
      <c r="B16" s="67"/>
      <c r="C16" s="97"/>
      <c r="D16" s="90"/>
      <c r="E16" s="92"/>
      <c r="F16" s="93"/>
      <c r="G16" s="93"/>
    </row>
    <row r="17" spans="1:7" ht="15.65">
      <c r="A17" s="30"/>
      <c r="B17" s="67"/>
      <c r="C17" s="48" t="s">
        <v>32</v>
      </c>
      <c r="D17" s="11" t="s">
        <v>14</v>
      </c>
      <c r="E17" s="16">
        <v>100</v>
      </c>
      <c r="F17" s="26">
        <v>483.4</v>
      </c>
      <c r="G17" s="26">
        <v>102.9</v>
      </c>
    </row>
    <row r="18" spans="1:7" ht="15.65">
      <c r="A18" s="30"/>
      <c r="B18" s="67"/>
      <c r="C18" s="48" t="s">
        <v>32</v>
      </c>
      <c r="D18" s="11" t="s">
        <v>14</v>
      </c>
      <c r="E18" s="16">
        <v>200</v>
      </c>
      <c r="F18" s="26">
        <v>903.5</v>
      </c>
      <c r="G18" s="26">
        <v>133.30000000000001</v>
      </c>
    </row>
    <row r="19" spans="1:7" ht="15.65">
      <c r="A19" s="30"/>
      <c r="B19" s="67"/>
      <c r="C19" s="48" t="s">
        <v>32</v>
      </c>
      <c r="D19" s="11" t="s">
        <v>14</v>
      </c>
      <c r="E19" s="16">
        <v>800</v>
      </c>
      <c r="F19" s="26">
        <v>2</v>
      </c>
      <c r="G19" s="26"/>
    </row>
    <row r="20" spans="1:7" ht="15.65">
      <c r="A20" s="98" t="s">
        <v>90</v>
      </c>
      <c r="B20" s="24"/>
      <c r="C20" s="96"/>
      <c r="D20" s="89" t="s">
        <v>33</v>
      </c>
      <c r="E20" s="91"/>
      <c r="F20" s="93">
        <f>F22+F23+F25+F26+F24</f>
        <v>2692.8</v>
      </c>
      <c r="G20" s="93">
        <f>G22+G23+G25+G26+G24</f>
        <v>586.79999999999995</v>
      </c>
    </row>
    <row r="21" spans="1:7" ht="15.65">
      <c r="A21" s="98"/>
      <c r="B21" s="71"/>
      <c r="C21" s="97"/>
      <c r="D21" s="90"/>
      <c r="E21" s="92"/>
      <c r="F21" s="93"/>
      <c r="G21" s="93"/>
    </row>
    <row r="22" spans="1:7" ht="15.65">
      <c r="A22" s="29"/>
      <c r="B22" s="70"/>
      <c r="C22" s="13" t="s">
        <v>35</v>
      </c>
      <c r="D22" s="11" t="s">
        <v>26</v>
      </c>
      <c r="E22" s="16">
        <v>100</v>
      </c>
      <c r="F22" s="26">
        <v>2052.5</v>
      </c>
      <c r="G22" s="26">
        <v>445.3</v>
      </c>
    </row>
    <row r="23" spans="1:7" ht="15.65">
      <c r="A23" s="29"/>
      <c r="B23" s="70"/>
      <c r="C23" s="13" t="s">
        <v>35</v>
      </c>
      <c r="D23" s="11" t="s">
        <v>26</v>
      </c>
      <c r="E23" s="16">
        <v>200</v>
      </c>
      <c r="F23" s="26">
        <v>577</v>
      </c>
      <c r="G23" s="26">
        <v>81.2</v>
      </c>
    </row>
    <row r="24" spans="1:7" ht="15.65">
      <c r="A24" s="29"/>
      <c r="B24" s="24"/>
      <c r="C24" s="13" t="s">
        <v>35</v>
      </c>
      <c r="D24" s="11" t="s">
        <v>26</v>
      </c>
      <c r="E24" s="16">
        <v>800</v>
      </c>
      <c r="F24" s="26">
        <v>2</v>
      </c>
      <c r="G24" s="26"/>
    </row>
    <row r="25" spans="1:7" ht="15.65">
      <c r="A25" s="29"/>
      <c r="B25" s="70"/>
      <c r="C25" s="13" t="s">
        <v>35</v>
      </c>
      <c r="D25" s="11" t="s">
        <v>36</v>
      </c>
      <c r="E25" s="16">
        <v>200</v>
      </c>
      <c r="F25" s="26">
        <v>60.3</v>
      </c>
      <c r="G25" s="26">
        <v>60.3</v>
      </c>
    </row>
    <row r="26" spans="1:7" ht="15.65">
      <c r="A26" s="29"/>
      <c r="B26" s="24"/>
      <c r="C26" s="13" t="s">
        <v>35</v>
      </c>
      <c r="D26" s="11" t="s">
        <v>36</v>
      </c>
      <c r="E26" s="53">
        <v>800</v>
      </c>
      <c r="F26" s="26">
        <v>1</v>
      </c>
      <c r="G26" s="26"/>
    </row>
    <row r="27" spans="1:7" ht="15.65">
      <c r="A27" s="98" t="s">
        <v>5</v>
      </c>
      <c r="B27" s="24"/>
      <c r="C27" s="96"/>
      <c r="D27" s="89" t="s">
        <v>37</v>
      </c>
      <c r="E27" s="91"/>
      <c r="F27" s="93">
        <f>F30+F31+F32+F33</f>
        <v>144</v>
      </c>
      <c r="G27" s="93">
        <f t="shared" ref="G27" si="0">G30+G31+G32+G33</f>
        <v>45</v>
      </c>
    </row>
    <row r="28" spans="1:7" ht="15.65">
      <c r="A28" s="98"/>
      <c r="B28" s="72"/>
      <c r="C28" s="99"/>
      <c r="D28" s="100"/>
      <c r="E28" s="101"/>
      <c r="F28" s="93"/>
      <c r="G28" s="93"/>
    </row>
    <row r="29" spans="1:7" ht="15.65">
      <c r="A29" s="98"/>
      <c r="B29" s="71"/>
      <c r="C29" s="97"/>
      <c r="D29" s="90"/>
      <c r="E29" s="92"/>
      <c r="F29" s="93"/>
      <c r="G29" s="93"/>
    </row>
    <row r="30" spans="1:7" ht="15.65">
      <c r="A30" s="33"/>
      <c r="B30" s="24"/>
      <c r="C30" s="47" t="s">
        <v>38</v>
      </c>
      <c r="D30" s="11" t="s">
        <v>15</v>
      </c>
      <c r="E30" s="53">
        <v>800</v>
      </c>
      <c r="F30" s="26">
        <v>1</v>
      </c>
      <c r="G30" s="26"/>
    </row>
    <row r="31" spans="1:7" ht="15.65">
      <c r="A31" s="33"/>
      <c r="B31" s="24"/>
      <c r="C31" s="47" t="s">
        <v>39</v>
      </c>
      <c r="D31" s="11" t="s">
        <v>17</v>
      </c>
      <c r="E31" s="53">
        <v>700</v>
      </c>
      <c r="F31" s="26">
        <v>1</v>
      </c>
      <c r="G31" s="26"/>
    </row>
    <row r="32" spans="1:7" ht="15.65">
      <c r="A32" s="33"/>
      <c r="B32" s="24"/>
      <c r="C32" s="47" t="s">
        <v>32</v>
      </c>
      <c r="D32" s="11" t="s">
        <v>16</v>
      </c>
      <c r="E32" s="53">
        <v>500</v>
      </c>
      <c r="F32" s="26">
        <v>141</v>
      </c>
      <c r="G32" s="26">
        <v>45</v>
      </c>
    </row>
    <row r="33" spans="1:7" ht="15.65">
      <c r="A33" s="33"/>
      <c r="B33" s="24"/>
      <c r="C33" s="47" t="s">
        <v>45</v>
      </c>
      <c r="D33" s="11" t="s">
        <v>16</v>
      </c>
      <c r="E33" s="53">
        <v>500</v>
      </c>
      <c r="F33" s="26">
        <v>1</v>
      </c>
      <c r="G33" s="26"/>
    </row>
    <row r="34" spans="1:7" ht="15.65">
      <c r="A34" s="94" t="s">
        <v>77</v>
      </c>
      <c r="B34" s="34"/>
      <c r="C34" s="96"/>
      <c r="D34" s="89" t="s">
        <v>40</v>
      </c>
      <c r="E34" s="91"/>
      <c r="F34" s="93">
        <f>F36+F37</f>
        <v>61.6</v>
      </c>
      <c r="G34" s="93">
        <f>G36+G37</f>
        <v>7</v>
      </c>
    </row>
    <row r="35" spans="1:7" ht="15.65">
      <c r="A35" s="95"/>
      <c r="B35" s="67"/>
      <c r="C35" s="97"/>
      <c r="D35" s="90"/>
      <c r="E35" s="92"/>
      <c r="F35" s="93"/>
      <c r="G35" s="93"/>
    </row>
    <row r="36" spans="1:7" ht="15.65">
      <c r="A36" s="46"/>
      <c r="B36" s="67"/>
      <c r="C36" s="48" t="s">
        <v>41</v>
      </c>
      <c r="D36" s="11" t="s">
        <v>59</v>
      </c>
      <c r="E36" s="54">
        <v>200</v>
      </c>
      <c r="F36" s="26">
        <v>29</v>
      </c>
      <c r="G36" s="26">
        <v>7</v>
      </c>
    </row>
    <row r="37" spans="1:7" ht="15.65">
      <c r="A37" s="46"/>
      <c r="B37" s="67"/>
      <c r="C37" s="48" t="s">
        <v>42</v>
      </c>
      <c r="D37" s="11" t="s">
        <v>18</v>
      </c>
      <c r="E37" s="54">
        <v>200</v>
      </c>
      <c r="F37" s="26">
        <v>32.6</v>
      </c>
      <c r="G37" s="26"/>
    </row>
    <row r="38" spans="1:7" ht="15.65">
      <c r="A38" s="49" t="s">
        <v>78</v>
      </c>
      <c r="B38" s="70"/>
      <c r="C38" s="13" t="s">
        <v>43</v>
      </c>
      <c r="D38" s="11" t="s">
        <v>19</v>
      </c>
      <c r="E38" s="16">
        <v>300</v>
      </c>
      <c r="F38" s="26">
        <v>859.4</v>
      </c>
      <c r="G38" s="26">
        <v>16.3</v>
      </c>
    </row>
    <row r="39" spans="1:7" ht="15.65">
      <c r="A39" s="49" t="s">
        <v>44</v>
      </c>
      <c r="B39" s="70"/>
      <c r="C39" s="13"/>
      <c r="D39" s="11" t="s">
        <v>67</v>
      </c>
      <c r="E39" s="16"/>
      <c r="F39" s="44">
        <f>F40</f>
        <v>24.7</v>
      </c>
      <c r="G39" s="44">
        <f>G40</f>
        <v>0</v>
      </c>
    </row>
    <row r="40" spans="1:7" ht="15.65">
      <c r="A40" s="29"/>
      <c r="B40" s="70"/>
      <c r="C40" s="13" t="s">
        <v>45</v>
      </c>
      <c r="D40" s="11" t="s">
        <v>46</v>
      </c>
      <c r="E40" s="16">
        <v>200</v>
      </c>
      <c r="F40" s="26">
        <v>24.7</v>
      </c>
      <c r="G40" s="26"/>
    </row>
    <row r="41" spans="1:7" ht="31.3">
      <c r="A41" s="49" t="s">
        <v>89</v>
      </c>
      <c r="B41" s="70"/>
      <c r="C41" s="13"/>
      <c r="D41" s="11" t="s">
        <v>47</v>
      </c>
      <c r="E41" s="16"/>
      <c r="F41" s="44">
        <f>F42+F43</f>
        <v>136</v>
      </c>
      <c r="G41" s="44">
        <f>G42+G43</f>
        <v>20.3</v>
      </c>
    </row>
    <row r="42" spans="1:7" ht="15.65">
      <c r="A42" s="31"/>
      <c r="B42" s="73" t="s">
        <v>74</v>
      </c>
      <c r="C42" s="13" t="s">
        <v>48</v>
      </c>
      <c r="D42" s="11" t="s">
        <v>20</v>
      </c>
      <c r="E42" s="16">
        <v>100</v>
      </c>
      <c r="F42" s="26">
        <v>122.8</v>
      </c>
      <c r="G42" s="26">
        <v>20.3</v>
      </c>
    </row>
    <row r="43" spans="1:7" ht="15.65">
      <c r="A43" s="31"/>
      <c r="B43" s="73" t="s">
        <v>74</v>
      </c>
      <c r="C43" s="13" t="s">
        <v>48</v>
      </c>
      <c r="D43" s="11" t="s">
        <v>20</v>
      </c>
      <c r="E43" s="16">
        <v>200</v>
      </c>
      <c r="F43" s="26">
        <v>13.2</v>
      </c>
      <c r="G43" s="26"/>
    </row>
    <row r="44" spans="1:7" ht="31.3">
      <c r="A44" s="49" t="s">
        <v>79</v>
      </c>
      <c r="B44" s="70"/>
      <c r="C44" s="13"/>
      <c r="D44" s="11" t="s">
        <v>84</v>
      </c>
      <c r="E44" s="16">
        <v>200</v>
      </c>
      <c r="F44" s="44">
        <f>F45+F46+F47</f>
        <v>304</v>
      </c>
      <c r="G44" s="55">
        <f>G45+G46+G47</f>
        <v>45.7</v>
      </c>
    </row>
    <row r="45" spans="1:7" ht="15.65">
      <c r="A45" s="49"/>
      <c r="B45" s="24"/>
      <c r="C45" s="13" t="s">
        <v>62</v>
      </c>
      <c r="D45" s="11" t="s">
        <v>49</v>
      </c>
      <c r="E45" s="16">
        <v>200</v>
      </c>
      <c r="F45" s="26">
        <v>30</v>
      </c>
      <c r="G45" s="26"/>
    </row>
    <row r="46" spans="1:7" ht="15.65">
      <c r="A46" s="29"/>
      <c r="B46" s="74" t="s">
        <v>72</v>
      </c>
      <c r="C46" s="13" t="s">
        <v>62</v>
      </c>
      <c r="D46" s="43" t="s">
        <v>85</v>
      </c>
      <c r="E46" s="53">
        <v>200</v>
      </c>
      <c r="F46" s="26">
        <v>174</v>
      </c>
      <c r="G46" s="26"/>
    </row>
    <row r="47" spans="1:7" ht="15.65">
      <c r="A47" s="29"/>
      <c r="B47" s="24" t="s">
        <v>76</v>
      </c>
      <c r="C47" s="13" t="s">
        <v>62</v>
      </c>
      <c r="D47" s="43" t="s">
        <v>85</v>
      </c>
      <c r="E47" s="53">
        <v>200</v>
      </c>
      <c r="F47" s="26">
        <v>100</v>
      </c>
      <c r="G47" s="26">
        <v>45.7</v>
      </c>
    </row>
    <row r="48" spans="1:7" ht="15.65">
      <c r="A48" s="102" t="s">
        <v>6</v>
      </c>
      <c r="B48" s="75"/>
      <c r="C48" s="96"/>
      <c r="D48" s="103" t="s">
        <v>21</v>
      </c>
      <c r="E48" s="105"/>
      <c r="F48" s="107">
        <f>F50+F56+F60+F65+F66+F67+F68</f>
        <v>991.5</v>
      </c>
      <c r="G48" s="107">
        <f>G50+G56+G60+G65+G66+G67+G68</f>
        <v>355</v>
      </c>
    </row>
    <row r="49" spans="1:7" ht="15.65">
      <c r="A49" s="102"/>
      <c r="B49" s="76"/>
      <c r="C49" s="97"/>
      <c r="D49" s="104"/>
      <c r="E49" s="106"/>
      <c r="F49" s="107"/>
      <c r="G49" s="107"/>
    </row>
    <row r="50" spans="1:7" ht="15.65">
      <c r="A50" s="94" t="s">
        <v>91</v>
      </c>
      <c r="B50" s="34"/>
      <c r="C50" s="96"/>
      <c r="D50" s="89" t="s">
        <v>64</v>
      </c>
      <c r="E50" s="91"/>
      <c r="F50" s="93">
        <f>F53+F54+F55+F52</f>
        <v>347.1</v>
      </c>
      <c r="G50" s="93">
        <f t="shared" ref="G50" si="1">G53+G54+G55+G52</f>
        <v>197.9</v>
      </c>
    </row>
    <row r="51" spans="1:7" ht="12.55" customHeight="1">
      <c r="A51" s="95"/>
      <c r="B51" s="67"/>
      <c r="C51" s="97"/>
      <c r="D51" s="90"/>
      <c r="E51" s="92"/>
      <c r="F51" s="93"/>
      <c r="G51" s="93"/>
    </row>
    <row r="52" spans="1:7" s="1" customFormat="1" ht="15.65">
      <c r="A52" s="52"/>
      <c r="B52" s="77" t="s">
        <v>75</v>
      </c>
      <c r="C52" s="13" t="s">
        <v>52</v>
      </c>
      <c r="D52" s="11" t="s">
        <v>99</v>
      </c>
      <c r="E52" s="16">
        <v>200</v>
      </c>
      <c r="F52" s="26">
        <v>84</v>
      </c>
      <c r="G52" s="26"/>
    </row>
    <row r="53" spans="1:7" ht="15.65">
      <c r="A53" s="42"/>
      <c r="B53" s="68"/>
      <c r="C53" s="13" t="s">
        <v>52</v>
      </c>
      <c r="D53" s="11" t="s">
        <v>22</v>
      </c>
      <c r="E53" s="16">
        <v>200</v>
      </c>
      <c r="F53" s="26">
        <v>201.4</v>
      </c>
      <c r="G53" s="26">
        <v>197.9</v>
      </c>
    </row>
    <row r="54" spans="1:7" ht="15.65">
      <c r="A54" s="25"/>
      <c r="B54" s="77" t="s">
        <v>75</v>
      </c>
      <c r="C54" s="13" t="s">
        <v>52</v>
      </c>
      <c r="D54" s="11" t="s">
        <v>27</v>
      </c>
      <c r="E54" s="16">
        <v>200</v>
      </c>
      <c r="F54" s="26">
        <v>56.1</v>
      </c>
      <c r="G54" s="26"/>
    </row>
    <row r="55" spans="1:7" ht="15.65">
      <c r="A55" s="25"/>
      <c r="B55" s="34" t="s">
        <v>76</v>
      </c>
      <c r="C55" s="13" t="s">
        <v>52</v>
      </c>
      <c r="D55" s="11" t="s">
        <v>27</v>
      </c>
      <c r="E55" s="16">
        <v>200</v>
      </c>
      <c r="F55" s="26">
        <v>5.6</v>
      </c>
      <c r="G55" s="26"/>
    </row>
    <row r="56" spans="1:7" ht="15.65">
      <c r="A56" s="45" t="s">
        <v>7</v>
      </c>
      <c r="B56" s="34"/>
      <c r="C56" s="47"/>
      <c r="D56" s="11" t="s">
        <v>51</v>
      </c>
      <c r="E56" s="16"/>
      <c r="F56" s="44">
        <f>SUM(F57:F59)</f>
        <v>270</v>
      </c>
      <c r="G56" s="44">
        <f>SUM(G57:G59)</f>
        <v>8.1999999999999993</v>
      </c>
    </row>
    <row r="57" spans="1:7" ht="15.65">
      <c r="A57" s="45"/>
      <c r="B57" s="34"/>
      <c r="C57" s="47" t="s">
        <v>52</v>
      </c>
      <c r="D57" s="11" t="s">
        <v>96</v>
      </c>
      <c r="E57" s="16">
        <v>200</v>
      </c>
      <c r="F57" s="26"/>
      <c r="G57" s="26"/>
    </row>
    <row r="58" spans="1:7" ht="15.65">
      <c r="A58" s="45"/>
      <c r="B58" s="34"/>
      <c r="C58" s="47" t="s">
        <v>52</v>
      </c>
      <c r="D58" s="11" t="s">
        <v>23</v>
      </c>
      <c r="E58" s="16">
        <v>200</v>
      </c>
      <c r="F58" s="26">
        <v>204.5</v>
      </c>
      <c r="G58" s="26">
        <v>1.2</v>
      </c>
    </row>
    <row r="59" spans="1:7" ht="15.65">
      <c r="A59" s="32"/>
      <c r="B59" s="34"/>
      <c r="C59" s="47" t="s">
        <v>45</v>
      </c>
      <c r="D59" s="11" t="s">
        <v>23</v>
      </c>
      <c r="E59" s="16">
        <v>200</v>
      </c>
      <c r="F59" s="26">
        <v>65.5</v>
      </c>
      <c r="G59" s="26">
        <v>7</v>
      </c>
    </row>
    <row r="60" spans="1:7" ht="15.65">
      <c r="A60" s="49" t="s">
        <v>8</v>
      </c>
      <c r="B60" s="70"/>
      <c r="C60" s="13"/>
      <c r="D60" s="11" t="s">
        <v>95</v>
      </c>
      <c r="E60" s="16"/>
      <c r="F60" s="28">
        <f>F61+F62+F63+F64</f>
        <v>84.5</v>
      </c>
      <c r="G60" s="28">
        <f t="shared" ref="G60" si="2">G61+G62+G63+G64</f>
        <v>0</v>
      </c>
    </row>
    <row r="61" spans="1:7" ht="15.65">
      <c r="A61" s="49"/>
      <c r="B61" s="70"/>
      <c r="C61" s="13" t="s">
        <v>52</v>
      </c>
      <c r="D61" s="11" t="s">
        <v>53</v>
      </c>
      <c r="E61" s="16">
        <v>200</v>
      </c>
      <c r="F61" s="26">
        <v>30</v>
      </c>
      <c r="G61" s="26"/>
    </row>
    <row r="62" spans="1:7" ht="15.65">
      <c r="A62" s="25"/>
      <c r="B62" s="34"/>
      <c r="C62" s="13" t="s">
        <v>52</v>
      </c>
      <c r="D62" s="11" t="s">
        <v>68</v>
      </c>
      <c r="E62" s="16">
        <v>200</v>
      </c>
      <c r="F62" s="26"/>
      <c r="G62" s="26"/>
    </row>
    <row r="63" spans="1:7" ht="15.65">
      <c r="A63" s="25"/>
      <c r="B63" s="77" t="s">
        <v>75</v>
      </c>
      <c r="C63" s="13" t="s">
        <v>52</v>
      </c>
      <c r="D63" s="11" t="s">
        <v>94</v>
      </c>
      <c r="E63" s="16">
        <v>200</v>
      </c>
      <c r="F63" s="26">
        <v>47.7</v>
      </c>
      <c r="G63" s="26"/>
    </row>
    <row r="64" spans="1:7" ht="15.65">
      <c r="A64" s="25"/>
      <c r="B64" s="68" t="s">
        <v>76</v>
      </c>
      <c r="C64" s="13" t="s">
        <v>52</v>
      </c>
      <c r="D64" s="11" t="s">
        <v>94</v>
      </c>
      <c r="E64" s="16">
        <v>200</v>
      </c>
      <c r="F64" s="26">
        <v>6.8</v>
      </c>
      <c r="G64" s="26"/>
    </row>
    <row r="65" spans="1:7" ht="31.3">
      <c r="A65" s="49" t="s">
        <v>70</v>
      </c>
      <c r="B65" s="70"/>
      <c r="C65" s="13" t="s">
        <v>52</v>
      </c>
      <c r="D65" s="11" t="s">
        <v>54</v>
      </c>
      <c r="E65" s="16">
        <v>200</v>
      </c>
      <c r="F65" s="26">
        <v>50</v>
      </c>
      <c r="G65" s="26">
        <v>14</v>
      </c>
    </row>
    <row r="66" spans="1:7" ht="15.65">
      <c r="A66" s="49" t="s">
        <v>92</v>
      </c>
      <c r="B66" s="70"/>
      <c r="C66" s="13" t="s">
        <v>52</v>
      </c>
      <c r="D66" s="11" t="s">
        <v>55</v>
      </c>
      <c r="E66" s="16">
        <v>200</v>
      </c>
      <c r="F66" s="26">
        <v>60</v>
      </c>
      <c r="G66" s="26"/>
    </row>
    <row r="67" spans="1:7" ht="15.65">
      <c r="A67" s="49" t="s">
        <v>57</v>
      </c>
      <c r="B67" s="70"/>
      <c r="C67" s="13" t="s">
        <v>45</v>
      </c>
      <c r="D67" s="11" t="s">
        <v>56</v>
      </c>
      <c r="E67" s="11">
        <v>200</v>
      </c>
      <c r="F67" s="26"/>
      <c r="G67" s="26"/>
    </row>
    <row r="68" spans="1:7" ht="15.65">
      <c r="A68" s="49" t="s">
        <v>87</v>
      </c>
      <c r="B68" s="78"/>
      <c r="C68" s="13"/>
      <c r="D68" s="11" t="s">
        <v>98</v>
      </c>
      <c r="E68" s="11"/>
      <c r="F68" s="44">
        <f>F69+F70</f>
        <v>179.9</v>
      </c>
      <c r="G68" s="44">
        <f t="shared" ref="G68" si="3">G69+G70</f>
        <v>134.9</v>
      </c>
    </row>
    <row r="69" spans="1:7" ht="15.65">
      <c r="A69" s="49"/>
      <c r="B69" s="78"/>
      <c r="C69" s="13" t="s">
        <v>60</v>
      </c>
      <c r="D69" s="11" t="s">
        <v>73</v>
      </c>
      <c r="E69" s="11">
        <v>200</v>
      </c>
      <c r="F69" s="26">
        <v>134.9</v>
      </c>
      <c r="G69" s="26">
        <v>134.9</v>
      </c>
    </row>
    <row r="70" spans="1:7" ht="15.65">
      <c r="A70" s="49"/>
      <c r="B70" s="78"/>
      <c r="C70" s="13" t="s">
        <v>60</v>
      </c>
      <c r="D70" s="11" t="s">
        <v>97</v>
      </c>
      <c r="E70" s="11">
        <v>500</v>
      </c>
      <c r="F70" s="26">
        <v>45</v>
      </c>
      <c r="G70" s="26"/>
    </row>
    <row r="71" spans="1:7" ht="31.3">
      <c r="A71" s="50" t="s">
        <v>80</v>
      </c>
      <c r="B71" s="79"/>
      <c r="C71" s="6"/>
      <c r="D71" s="10" t="s">
        <v>65</v>
      </c>
      <c r="E71" s="17"/>
      <c r="F71" s="51">
        <f>F72</f>
        <v>15</v>
      </c>
      <c r="G71" s="51">
        <f>G72</f>
        <v>0</v>
      </c>
    </row>
    <row r="72" spans="1:7" ht="15.65">
      <c r="A72" s="49" t="s">
        <v>83</v>
      </c>
      <c r="B72" s="78"/>
      <c r="C72" s="6" t="s">
        <v>45</v>
      </c>
      <c r="D72" s="17" t="s">
        <v>66</v>
      </c>
      <c r="E72" s="17">
        <v>200</v>
      </c>
      <c r="F72" s="26">
        <v>15</v>
      </c>
      <c r="G72" s="26"/>
    </row>
    <row r="73" spans="1:7" ht="15.65">
      <c r="A73" s="50" t="s">
        <v>81</v>
      </c>
      <c r="B73" s="79"/>
      <c r="C73" s="6"/>
      <c r="D73" s="10" t="s">
        <v>69</v>
      </c>
      <c r="E73" s="17"/>
      <c r="F73" s="51">
        <f>F74</f>
        <v>1356.2</v>
      </c>
      <c r="G73" s="51">
        <f>G74</f>
        <v>19.100000000000001</v>
      </c>
    </row>
    <row r="74" spans="1:7" ht="31.3">
      <c r="A74" s="49" t="s">
        <v>93</v>
      </c>
      <c r="B74" s="78"/>
      <c r="C74" s="6" t="s">
        <v>50</v>
      </c>
      <c r="D74" s="17" t="s">
        <v>71</v>
      </c>
      <c r="E74" s="17">
        <v>200</v>
      </c>
      <c r="F74" s="26">
        <v>1356.2</v>
      </c>
      <c r="G74" s="26">
        <v>19.100000000000001</v>
      </c>
    </row>
    <row r="75" spans="1:7" ht="15.65">
      <c r="A75" s="18" t="s">
        <v>82</v>
      </c>
      <c r="B75" s="80"/>
      <c r="C75" s="19" t="s">
        <v>58</v>
      </c>
      <c r="D75" s="20" t="s">
        <v>61</v>
      </c>
      <c r="E75" s="21">
        <v>800</v>
      </c>
      <c r="F75" s="27"/>
      <c r="G75" s="27"/>
    </row>
    <row r="76" spans="1:7" ht="15.65">
      <c r="A76" s="12" t="s">
        <v>9</v>
      </c>
      <c r="B76" s="66"/>
      <c r="C76" s="13"/>
      <c r="D76" s="14"/>
      <c r="E76" s="15"/>
      <c r="F76" s="51">
        <f>F6+F12+F48+F71+F75+F73</f>
        <v>11284</v>
      </c>
      <c r="G76" s="51">
        <f>G6+G12+G48+G71+G75+G73</f>
        <v>2000.3999999999999</v>
      </c>
    </row>
    <row r="77" spans="1:7" s="1" customFormat="1" ht="15.65">
      <c r="A77" s="57"/>
      <c r="B77" s="81"/>
      <c r="C77" s="58"/>
      <c r="D77" s="59"/>
      <c r="E77" s="60" t="s">
        <v>74</v>
      </c>
      <c r="F77" s="61">
        <f>F42+F43</f>
        <v>136</v>
      </c>
      <c r="G77" s="61">
        <f>G42+G43</f>
        <v>20.3</v>
      </c>
    </row>
    <row r="78" spans="1:7" ht="15.65">
      <c r="A78" s="56" t="s">
        <v>104</v>
      </c>
      <c r="B78" s="82"/>
      <c r="C78" s="2"/>
      <c r="D78" s="5"/>
      <c r="E78" s="62" t="s">
        <v>72</v>
      </c>
      <c r="F78" s="63">
        <f>F46+F54+F52+F63</f>
        <v>361.8</v>
      </c>
      <c r="G78" s="63">
        <f>G46+G54+G52+G63</f>
        <v>0</v>
      </c>
    </row>
    <row r="81" spans="6:6">
      <c r="F81" s="40"/>
    </row>
  </sheetData>
  <mergeCells count="44">
    <mergeCell ref="G50:G51"/>
    <mergeCell ref="A50:A51"/>
    <mergeCell ref="C50:C51"/>
    <mergeCell ref="D50:D51"/>
    <mergeCell ref="E50:E51"/>
    <mergeCell ref="F50:F51"/>
    <mergeCell ref="G34:G35"/>
    <mergeCell ref="A48:A49"/>
    <mergeCell ref="C48:C49"/>
    <mergeCell ref="D48:D49"/>
    <mergeCell ref="E48:E49"/>
    <mergeCell ref="F48:F49"/>
    <mergeCell ref="G48:G49"/>
    <mergeCell ref="A34:A35"/>
    <mergeCell ref="C34:C35"/>
    <mergeCell ref="D34:D35"/>
    <mergeCell ref="E34:E35"/>
    <mergeCell ref="F34:F35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7:G8"/>
    <mergeCell ref="A15:A16"/>
    <mergeCell ref="C15:C16"/>
    <mergeCell ref="D15:D16"/>
    <mergeCell ref="E15:E16"/>
    <mergeCell ref="F15:F16"/>
    <mergeCell ref="G15:G16"/>
    <mergeCell ref="A1:F2"/>
    <mergeCell ref="A3:F3"/>
    <mergeCell ref="A7:A8"/>
    <mergeCell ref="C7:C8"/>
    <mergeCell ref="D7:D8"/>
    <mergeCell ref="E7:E8"/>
    <mergeCell ref="F7:F8"/>
  </mergeCells>
  <pageMargins left="0.70866141732283472" right="0.31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2024-04-05T05:56:15Z</cp:lastPrinted>
  <dcterms:created xsi:type="dcterms:W3CDTF">2015-03-06T04:53:28Z</dcterms:created>
  <dcterms:modified xsi:type="dcterms:W3CDTF">2024-04-05T06:52:51Z</dcterms:modified>
</cp:coreProperties>
</file>